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416" windowWidth="9495" windowHeight="11295" firstSheet="1" activeTab="1"/>
  </bookViews>
  <sheets>
    <sheet name="係数" sheetId="1" state="hidden" r:id="rId1"/>
    <sheet name="細り表計算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<sst xmlns="http://schemas.openxmlformats.org/spreadsheetml/2006/main" count="60" uniqueCount="58">
  <si>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1番玉</t>
  </si>
  <si>
    <t>2番玉</t>
  </si>
  <si>
    <t>3番玉</t>
  </si>
  <si>
    <t>4番玉</t>
  </si>
  <si>
    <t>5番玉</t>
  </si>
  <si>
    <t>6番玉</t>
  </si>
  <si>
    <t>7番玉</t>
  </si>
  <si>
    <t>8番玉</t>
  </si>
  <si>
    <t>9番玉</t>
  </si>
  <si>
    <t>10番玉</t>
  </si>
  <si>
    <t>地上高</t>
  </si>
  <si>
    <t>m</t>
  </si>
  <si>
    <t>追い上げ</t>
  </si>
  <si>
    <t>胸高直径</t>
  </si>
  <si>
    <t>樹高</t>
  </si>
  <si>
    <t>x3</t>
  </si>
  <si>
    <t>x2</t>
  </si>
  <si>
    <t>x</t>
  </si>
  <si>
    <t>相対位置</t>
  </si>
  <si>
    <t>ｙ</t>
  </si>
  <si>
    <t>相対直径</t>
  </si>
  <si>
    <t>d/d0.9</t>
  </si>
  <si>
    <t>y=</t>
  </si>
  <si>
    <t>1-hi/H</t>
  </si>
  <si>
    <t>f(x1.2)</t>
  </si>
  <si>
    <t>di</t>
  </si>
  <si>
    <t>f(x)*D/f(x1.2)</t>
  </si>
  <si>
    <t>11番玉</t>
  </si>
  <si>
    <t>12番玉</t>
  </si>
  <si>
    <t>13番玉</t>
  </si>
  <si>
    <t>14番玉</t>
  </si>
  <si>
    <t>15番玉</t>
  </si>
  <si>
    <t>16番玉</t>
  </si>
  <si>
    <t>17番玉</t>
  </si>
  <si>
    <t>18番玉</t>
  </si>
  <si>
    <t>19番玉</t>
  </si>
  <si>
    <t>20番玉</t>
  </si>
  <si>
    <t>玉切り</t>
  </si>
  <si>
    <t>D</t>
  </si>
  <si>
    <t>梢端から9/10位置の直径</t>
  </si>
  <si>
    <t>cm</t>
  </si>
  <si>
    <t>↑</t>
  </si>
  <si>
    <t>hi</t>
  </si>
  <si>
    <t>H</t>
  </si>
  <si>
    <t>f(x)</t>
  </si>
  <si>
    <t>任意地上高</t>
  </si>
  <si>
    <t>hiにおける直径</t>
  </si>
  <si>
    <t>d0.9</t>
  </si>
  <si>
    <t>梢端から樹高の9/10の位置の直径</t>
  </si>
  <si>
    <t>相対幹曲線</t>
  </si>
  <si>
    <t>↓　細り表</t>
  </si>
  <si>
    <t>（← 10～50cm）</t>
  </si>
  <si>
    <t>（←  5～34m ）</t>
  </si>
  <si>
    <t>胸高直径 (cm)</t>
  </si>
  <si>
    <t>樹高 (m)</t>
  </si>
  <si>
    <t>黄色のセル（胸高直径(C5)、 樹高(C6)、玉切りの長さ(C11～)）を入力して下さい。</t>
  </si>
  <si>
    <r>
      <rPr>
        <sz val="22"/>
        <color indexed="8"/>
        <rFont val="HGS創英角ｺﾞｼｯｸUB"/>
        <family val="3"/>
      </rPr>
      <t>岩手版カラマツ細り表</t>
    </r>
    <r>
      <rPr>
        <sz val="18"/>
        <color indexed="8"/>
        <rFont val="HGS創英角ｺﾞｼｯｸUB"/>
        <family val="3"/>
      </rPr>
      <t xml:space="preserve">
算出用シート</t>
    </r>
  </si>
  <si>
    <t>末口径(皮なし)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</si>
</sst>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_ "/>
    <numFmt numFmtId="181" formatCode="0.00000000"/>
    <numFmt numFmtId="182" formatCode="0.0000000"/>
    <numFmt numFmtId="183" formatCode="0.000000"/>
    <numFmt numFmtId="184" formatCode="#,##0_);[Red]\(#,##0\)"/>
    <numFmt numFmtId="185" formatCode="#,##0.0;[Red]\-#,##0.0"/>
    <numFmt numFmtId="186" formatCode="[&lt;=999]000;[&lt;=9999]000\-00;000\-0000"/>
    <numFmt numFmtId="187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S創英角ｺﾞｼｯｸUB"/>
      <family val="3"/>
    </font>
    <font>
      <sz val="22"/>
      <color indexed="8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HGS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Down="1">
      <left style="medium"/>
      <right style="medium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9" fontId="39" fillId="0" borderId="15" xfId="0" applyNumberFormat="1" applyFont="1" applyBorder="1" applyAlignment="1">
      <alignment horizontal="right" vertical="center" indent="2"/>
    </xf>
    <xf numFmtId="179" fontId="39" fillId="0" borderId="14" xfId="0" applyNumberFormat="1" applyFont="1" applyBorder="1" applyAlignment="1">
      <alignment horizontal="right" vertical="center" indent="2"/>
    </xf>
    <xf numFmtId="0" fontId="39" fillId="0" borderId="0" xfId="0" applyFont="1" applyAlignment="1">
      <alignment horizontal="left" vertical="center" indent="2"/>
    </xf>
    <xf numFmtId="179" fontId="39" fillId="0" borderId="16" xfId="0" applyNumberFormat="1" applyFont="1" applyBorder="1" applyAlignment="1">
      <alignment horizontal="right" vertical="center" indent="3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right" vertical="center" indent="2"/>
    </xf>
    <xf numFmtId="0" fontId="39" fillId="0" borderId="19" xfId="0" applyFont="1" applyBorder="1" applyAlignment="1">
      <alignment horizontal="right" vertical="center" indent="2"/>
    </xf>
    <xf numFmtId="0" fontId="39" fillId="0" borderId="20" xfId="0" applyFont="1" applyBorder="1" applyAlignment="1">
      <alignment horizontal="right" vertical="center" indent="2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right" vertical="center" indent="3"/>
    </xf>
    <xf numFmtId="0" fontId="39" fillId="0" borderId="25" xfId="0" applyFont="1" applyBorder="1" applyAlignment="1">
      <alignment horizontal="right" vertical="center" indent="3"/>
    </xf>
    <xf numFmtId="0" fontId="39" fillId="0" borderId="26" xfId="0" applyFont="1" applyBorder="1" applyAlignment="1">
      <alignment horizontal="center" vertical="center"/>
    </xf>
    <xf numFmtId="0" fontId="39" fillId="33" borderId="21" xfId="48" applyNumberFormat="1" applyFont="1" applyFill="1" applyBorder="1" applyAlignment="1">
      <alignment horizontal="right" vertical="center" indent="2"/>
    </xf>
    <xf numFmtId="0" fontId="39" fillId="33" borderId="27" xfId="48" applyNumberFormat="1" applyFont="1" applyFill="1" applyBorder="1" applyAlignment="1">
      <alignment horizontal="right" vertical="center" indent="2"/>
    </xf>
    <xf numFmtId="0" fontId="39" fillId="33" borderId="22" xfId="48" applyNumberFormat="1" applyFont="1" applyFill="1" applyBorder="1" applyAlignment="1">
      <alignment horizontal="right" vertical="center" indent="2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2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3.421875" style="0" customWidth="1"/>
    <col min="2" max="2" width="11.00390625" style="0" bestFit="1" customWidth="1"/>
    <col min="3" max="3" width="3.421875" style="0" bestFit="1" customWidth="1"/>
    <col min="4" max="4" width="7.421875" style="0" bestFit="1" customWidth="1"/>
    <col min="5" max="5" width="3.421875" style="0" bestFit="1" customWidth="1"/>
    <col min="6" max="6" width="8.421875" style="0" bestFit="1" customWidth="1"/>
    <col min="7" max="7" width="3.421875" style="0" bestFit="1" customWidth="1"/>
    <col min="8" max="8" width="7.421875" style="0" bestFit="1" customWidth="1"/>
    <col min="9" max="9" width="2.421875" style="0" bestFit="1" customWidth="1"/>
    <col min="10" max="10" width="2.421875" style="0" customWidth="1"/>
    <col min="11" max="11" width="4.8515625" style="0" customWidth="1"/>
    <col min="12" max="12" width="6.57421875" style="0" bestFit="1" customWidth="1"/>
    <col min="13" max="13" width="23.28125" style="0" bestFit="1" customWidth="1"/>
    <col min="14" max="14" width="12.8515625" style="0" bestFit="1" customWidth="1"/>
  </cols>
  <sheetData>
    <row r="5" spans="2:3" ht="13.5">
      <c r="B5" t="s">
        <v>49</v>
      </c>
      <c r="C5" t="s">
        <v>44</v>
      </c>
    </row>
    <row r="6" spans="3:9" ht="13.5">
      <c r="C6" t="s">
        <v>22</v>
      </c>
      <c r="D6">
        <v>1.1557</v>
      </c>
      <c r="E6" t="s">
        <v>15</v>
      </c>
      <c r="F6">
        <v>-2.4041</v>
      </c>
      <c r="G6" t="s">
        <v>16</v>
      </c>
      <c r="H6">
        <v>2.3473</v>
      </c>
      <c r="I6" t="s">
        <v>17</v>
      </c>
    </row>
    <row r="8" spans="12:14" ht="13.5">
      <c r="L8" t="s">
        <v>19</v>
      </c>
      <c r="M8" t="s">
        <v>20</v>
      </c>
      <c r="N8" t="s">
        <v>21</v>
      </c>
    </row>
    <row r="9" spans="12:14" ht="13.5">
      <c r="L9" t="s">
        <v>17</v>
      </c>
      <c r="M9" t="s">
        <v>18</v>
      </c>
      <c r="N9" t="s">
        <v>23</v>
      </c>
    </row>
    <row r="11" spans="12:13" ht="13.5">
      <c r="L11" t="s">
        <v>42</v>
      </c>
      <c r="M11" t="s">
        <v>45</v>
      </c>
    </row>
    <row r="12" spans="12:14" ht="13.5">
      <c r="L12" t="s">
        <v>25</v>
      </c>
      <c r="M12" t="s">
        <v>46</v>
      </c>
      <c r="N12" t="s">
        <v>26</v>
      </c>
    </row>
    <row r="13" spans="12:13" ht="13.5">
      <c r="L13" t="s">
        <v>47</v>
      </c>
      <c r="M13" t="s">
        <v>48</v>
      </c>
    </row>
    <row r="15" spans="12:13" ht="13.5">
      <c r="L15" t="s">
        <v>43</v>
      </c>
      <c r="M15" t="s">
        <v>14</v>
      </c>
    </row>
    <row r="16" spans="12:13" ht="13.5">
      <c r="L16" t="s">
        <v>38</v>
      </c>
      <c r="M16" t="s">
        <v>13</v>
      </c>
    </row>
    <row r="18" spans="12:14" ht="13.5">
      <c r="L18" t="s">
        <v>24</v>
      </c>
      <c r="M18" t="s">
        <v>39</v>
      </c>
      <c r="N18" s="1">
        <f>D6*(1-1.2/'細り表計算'!C$6)^3+F6*(1-1.2/'細り表計算'!C$6)^2+H6*(1-1.2/'細り表計算'!C$6)</f>
        <v>1.0421051687999998</v>
      </c>
    </row>
    <row r="20" spans="13:14" ht="13.5">
      <c r="M20" s="10"/>
      <c r="N20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="70" zoomScaleNormal="70" zoomScalePageLayoutView="0" workbookViewId="0" topLeftCell="A1">
      <selection activeCell="C34" sqref="C34:E34"/>
    </sheetView>
  </sheetViews>
  <sheetFormatPr defaultColWidth="9.140625" defaultRowHeight="15"/>
  <cols>
    <col min="1" max="1" width="7.57421875" style="0" customWidth="1"/>
    <col min="2" max="2" width="19.28125" style="0" customWidth="1"/>
    <col min="3" max="3" width="14.00390625" style="0" customWidth="1"/>
    <col min="4" max="4" width="15.57421875" style="0" customWidth="1"/>
    <col min="5" max="5" width="16.421875" style="0" customWidth="1"/>
  </cols>
  <sheetData>
    <row r="1" ht="18.75" customHeight="1" thickBot="1"/>
    <row r="2" spans="2:5" ht="72.75" customHeight="1" thickBot="1" thickTop="1">
      <c r="B2" s="32" t="s">
        <v>56</v>
      </c>
      <c r="C2" s="33"/>
      <c r="D2" s="33"/>
      <c r="E2" s="34"/>
    </row>
    <row r="3" ht="14.25" thickTop="1"/>
    <row r="4" ht="14.25" thickBot="1">
      <c r="B4" s="3"/>
    </row>
    <row r="5" spans="2:4" ht="24" customHeight="1" thickTop="1">
      <c r="B5" s="17" t="s">
        <v>53</v>
      </c>
      <c r="C5" s="21">
        <v>30</v>
      </c>
      <c r="D5" s="4" t="s">
        <v>51</v>
      </c>
    </row>
    <row r="6" spans="2:4" ht="24" customHeight="1" thickBot="1">
      <c r="B6" s="17" t="s">
        <v>54</v>
      </c>
      <c r="C6" s="22">
        <v>20</v>
      </c>
      <c r="D6" s="4" t="s">
        <v>52</v>
      </c>
    </row>
    <row r="7" spans="2:5" ht="20.25" customHeight="1" thickTop="1">
      <c r="B7" s="3"/>
      <c r="C7" s="4"/>
      <c r="D7" s="4"/>
      <c r="E7" s="3"/>
    </row>
    <row r="8" spans="2:5" ht="23.25" customHeight="1" thickBot="1">
      <c r="B8" s="3"/>
      <c r="C8" s="3"/>
      <c r="D8" s="3"/>
      <c r="E8" s="15" t="s">
        <v>50</v>
      </c>
    </row>
    <row r="9" spans="2:5" ht="24" customHeight="1">
      <c r="B9" s="30"/>
      <c r="C9" s="5" t="s">
        <v>37</v>
      </c>
      <c r="D9" s="7" t="s">
        <v>10</v>
      </c>
      <c r="E9" s="11" t="s">
        <v>57</v>
      </c>
    </row>
    <row r="10" spans="2:5" ht="24" customHeight="1" thickBot="1">
      <c r="B10" s="31"/>
      <c r="C10" s="26" t="s">
        <v>11</v>
      </c>
      <c r="D10" s="8" t="s">
        <v>11</v>
      </c>
      <c r="E10" s="12" t="s">
        <v>40</v>
      </c>
    </row>
    <row r="11" spans="2:5" ht="19.5" customHeight="1" thickTop="1">
      <c r="B11" s="23" t="s">
        <v>12</v>
      </c>
      <c r="C11" s="27">
        <v>0.1</v>
      </c>
      <c r="D11" s="18">
        <f>IF(C11="","",C11)</f>
        <v>0.1</v>
      </c>
      <c r="E11" s="16"/>
    </row>
    <row r="12" spans="2:5" ht="19.5" customHeight="1">
      <c r="B12" s="24" t="s">
        <v>0</v>
      </c>
      <c r="C12" s="28">
        <v>4</v>
      </c>
      <c r="D12" s="19">
        <f aca="true" t="shared" si="0" ref="D12:D25">IF(C12="","",IF(D11="","",IF(C12+D11&gt;C$6,"",D11+C12)))</f>
        <v>4.1</v>
      </c>
      <c r="E12" s="13">
        <f>IF(D12="","",('係数'!$D$6*(1-D12/C$6)^3+'係数'!$F$6*(1-D12/C$6)^2+'係数'!$H$6*(1-D12/C$6))*C$5*(1/'係数'!N$18))</f>
        <v>26.696300031944535</v>
      </c>
    </row>
    <row r="13" spans="2:5" ht="19.5" customHeight="1">
      <c r="B13" s="24" t="s">
        <v>1</v>
      </c>
      <c r="C13" s="28">
        <v>4</v>
      </c>
      <c r="D13" s="19">
        <f t="shared" si="0"/>
        <v>8.1</v>
      </c>
      <c r="E13" s="13">
        <f>IF(D13="","",('係数'!$D$6*(1-D13/C$6)^3+'係数'!$F$6*(1-D13/C$6)^2+'係数'!$H$6*(1-D13/C$6))*C$5*(1/'係数'!N$18))</f>
        <v>22.71289798262922</v>
      </c>
    </row>
    <row r="14" spans="2:5" ht="19.5" customHeight="1">
      <c r="B14" s="24" t="s">
        <v>2</v>
      </c>
      <c r="C14" s="28">
        <v>2</v>
      </c>
      <c r="D14" s="19">
        <f t="shared" si="0"/>
        <v>10.1</v>
      </c>
      <c r="E14" s="13">
        <f>IF(D14="","",('係数'!$D$6*(1-D14/C$6)^3+'係数'!$F$6*(1-D14/C$6)^2+'係数'!$H$6*(1-D14/C$6))*C$5*(1/'係数'!N$18))</f>
        <v>20.526355826693223</v>
      </c>
    </row>
    <row r="15" spans="2:5" ht="19.5" customHeight="1">
      <c r="B15" s="24" t="s">
        <v>3</v>
      </c>
      <c r="C15" s="28">
        <v>2</v>
      </c>
      <c r="D15" s="19">
        <f t="shared" si="0"/>
        <v>12.1</v>
      </c>
      <c r="E15" s="13">
        <f>IF(D15="","",('係数'!$D$6*(1-D15/C$6)^3+'係数'!$F$6*(1-D15/C$6)^2+'係数'!$H$6*(1-D15/C$6))*C$5*(1/'係数'!N$18))</f>
        <v>17.94375834701743</v>
      </c>
    </row>
    <row r="16" spans="2:5" ht="19.5" customHeight="1">
      <c r="B16" s="24" t="s">
        <v>4</v>
      </c>
      <c r="C16" s="28">
        <v>2</v>
      </c>
      <c r="D16" s="19">
        <f t="shared" si="0"/>
        <v>14.1</v>
      </c>
      <c r="E16" s="13">
        <f>IF(D16="","",('係数'!$D$6*(1-D16/C$6)^3+'係数'!$F$6*(1-D16/C$6)^2+'係数'!$H$6*(1-D16/C$6))*C$5*(1/'係数'!N$18))</f>
        <v>14.76548461643616</v>
      </c>
    </row>
    <row r="17" spans="2:5" ht="19.5" customHeight="1">
      <c r="B17" s="24" t="s">
        <v>5</v>
      </c>
      <c r="C17" s="28">
        <v>2</v>
      </c>
      <c r="D17" s="19">
        <f>IF(C17="","",IF(D16="","",IF(C17+D16&gt;C$6,"",D16+C17)))</f>
        <v>16.1</v>
      </c>
      <c r="E17" s="13">
        <f>IF(D17="","",('係数'!$D$6*(1-D17/C$6)^3+'係数'!$F$6*(1-D17/C$6)^2+'係数'!$H$6*(1-D17/C$6))*C$5*(1/'係数'!N$18))</f>
        <v>10.791913707783733</v>
      </c>
    </row>
    <row r="18" spans="2:5" ht="19.5" customHeight="1">
      <c r="B18" s="24" t="s">
        <v>6</v>
      </c>
      <c r="C18" s="28">
        <v>2</v>
      </c>
      <c r="D18" s="19">
        <f t="shared" si="0"/>
        <v>18.1</v>
      </c>
      <c r="E18" s="13">
        <f>IF(D18="","",('係数'!$D$6*(1-D18/C$6)^3+'係数'!$F$6*(1-D18/C$6)^2+'係数'!$H$6*(1-D18/C$6))*C$5*(1/'係数'!N$18))</f>
        <v>5.823424693894484</v>
      </c>
    </row>
    <row r="19" spans="2:5" ht="19.5" customHeight="1">
      <c r="B19" s="24" t="s">
        <v>7</v>
      </c>
      <c r="C19" s="28">
        <v>2</v>
      </c>
      <c r="D19" s="19">
        <f t="shared" si="0"/>
      </c>
      <c r="E19" s="13">
        <f>IF(D19="","",('係数'!$D$6*(1-D19/C$6)^3+'係数'!$F$6*(1-D19/C$6)^2+'係数'!$H$6*(1-D19/C$6))*C$5*(1/'係数'!N$18))</f>
      </c>
    </row>
    <row r="20" spans="2:5" ht="19.5" customHeight="1">
      <c r="B20" s="24" t="s">
        <v>8</v>
      </c>
      <c r="C20" s="28">
        <v>2</v>
      </c>
      <c r="D20" s="19">
        <f t="shared" si="0"/>
      </c>
      <c r="E20" s="13">
        <f>IF(D20="","",('係数'!$D$6*(1-D20/C$6)^3+'係数'!$F$6*(1-D20/C$6)^2+'係数'!$H$6*(1-D20/C$6))*C$5*(1/'係数'!N$18))</f>
      </c>
    </row>
    <row r="21" spans="2:5" ht="19.5" customHeight="1">
      <c r="B21" s="24" t="s">
        <v>9</v>
      </c>
      <c r="C21" s="28">
        <v>2</v>
      </c>
      <c r="D21" s="19">
        <f t="shared" si="0"/>
      </c>
      <c r="E21" s="13">
        <f>IF(D21="","",('係数'!$D$6*(1-D21/C$6)^3+'係数'!$F$6*(1-D21/C$6)^2+'係数'!$H$6*(1-D21/C$6))*C$5*(1/'係数'!N$18))</f>
      </c>
    </row>
    <row r="22" spans="2:5" ht="19.5" customHeight="1">
      <c r="B22" s="24" t="s">
        <v>27</v>
      </c>
      <c r="C22" s="28">
        <v>2</v>
      </c>
      <c r="D22" s="19">
        <f t="shared" si="0"/>
      </c>
      <c r="E22" s="13">
        <f>IF(D22="","",('係数'!$D$6*(1-D22/C$6)^3+'係数'!$F$6*(1-D22/C$6)^2+'係数'!$H$6*(1-D22/C$6))*C$5*(1/'係数'!N$18))</f>
      </c>
    </row>
    <row r="23" spans="2:5" ht="19.5" customHeight="1">
      <c r="B23" s="24" t="s">
        <v>28</v>
      </c>
      <c r="C23" s="28">
        <v>2</v>
      </c>
      <c r="D23" s="19">
        <f t="shared" si="0"/>
      </c>
      <c r="E23" s="13">
        <f>IF(D23="","",('係数'!$D$6*(1-D23/C$6)^3+'係数'!$F$6*(1-D23/C$6)^2+'係数'!$H$6*(1-D23/C$6))*C$5*(1/'係数'!N$18))</f>
      </c>
    </row>
    <row r="24" spans="2:5" ht="19.5" customHeight="1">
      <c r="B24" s="24" t="s">
        <v>29</v>
      </c>
      <c r="C24" s="28">
        <v>2</v>
      </c>
      <c r="D24" s="19">
        <f t="shared" si="0"/>
      </c>
      <c r="E24" s="13">
        <f>IF(D24="","",('係数'!$D$6*(1-D24/C$6)^3+'係数'!$F$6*(1-D24/C$6)^2+'係数'!$H$6*(1-D24/C$6))*C$5*(1/'係数'!N$18))</f>
      </c>
    </row>
    <row r="25" spans="2:5" ht="19.5" customHeight="1">
      <c r="B25" s="24" t="s">
        <v>30</v>
      </c>
      <c r="C25" s="28">
        <v>2</v>
      </c>
      <c r="D25" s="19">
        <f t="shared" si="0"/>
      </c>
      <c r="E25" s="13">
        <f>IF(D25="","",('係数'!$D$6*(1-D25/C$6)^3+'係数'!$F$6*(1-D25/C$6)^2+'係数'!$H$6*(1-D25/C$6))*C$5*(1/'係数'!N$18))</f>
      </c>
    </row>
    <row r="26" spans="2:5" ht="19.5" customHeight="1">
      <c r="B26" s="24" t="s">
        <v>31</v>
      </c>
      <c r="C26" s="28">
        <v>2</v>
      </c>
      <c r="D26" s="19">
        <f aca="true" t="shared" si="1" ref="D26:D31">IF(C26="","",IF(D25="","",IF(C26+D25&gt;C$6,"",D25+C26)))</f>
      </c>
      <c r="E26" s="13">
        <f>IF(D26="","",('係数'!$D$6*(1-D26/C$6)^3+'係数'!$F$6*(1-D26/C$6)^2+'係数'!$H$6*(1-D26/C$6))*C$5*(1/'係数'!N$18))</f>
      </c>
    </row>
    <row r="27" spans="2:5" ht="19.5" customHeight="1">
      <c r="B27" s="24" t="s">
        <v>32</v>
      </c>
      <c r="C27" s="28">
        <v>2</v>
      </c>
      <c r="D27" s="19">
        <f t="shared" si="1"/>
      </c>
      <c r="E27" s="13">
        <f>IF(D27="","",('係数'!$D$6*(1-D27/C$6)^3+'係数'!$F$6*(1-D27/C$6)^2+'係数'!$H$6*(1-D27/C$6))*C$5*(1/'係数'!N$18))</f>
      </c>
    </row>
    <row r="28" spans="2:5" ht="19.5" customHeight="1">
      <c r="B28" s="24" t="s">
        <v>33</v>
      </c>
      <c r="C28" s="28">
        <v>2</v>
      </c>
      <c r="D28" s="19">
        <f t="shared" si="1"/>
      </c>
      <c r="E28" s="13">
        <f>IF(D28="","",('係数'!$D$6*(1-D28/C$6)^3+'係数'!$F$6*(1-D28/C$6)^2+'係数'!$H$6*(1-D28/C$6))*C$5*(1/'係数'!N$18))</f>
      </c>
    </row>
    <row r="29" spans="2:5" ht="19.5" customHeight="1">
      <c r="B29" s="24" t="s">
        <v>34</v>
      </c>
      <c r="C29" s="28"/>
      <c r="D29" s="19">
        <f t="shared" si="1"/>
      </c>
      <c r="E29" s="13">
        <f>IF(D29="","",('係数'!$D$6*(1-D29/C$6)^3+'係数'!$F$6*(1-D29/C$6)^2+'係数'!$H$6*(1-D29/C$6))*C$5*(1/'係数'!N$18))</f>
      </c>
    </row>
    <row r="30" spans="2:5" ht="19.5" customHeight="1">
      <c r="B30" s="24" t="s">
        <v>35</v>
      </c>
      <c r="C30" s="28"/>
      <c r="D30" s="19">
        <f t="shared" si="1"/>
      </c>
      <c r="E30" s="13">
        <f>IF(D30="","",('係数'!$D$6*(1-D30/C$6)^3+'係数'!$F$6*(1-D30/C$6)^2+'係数'!$H$6*(1-D30/C$6))*C$5*(1/'係数'!N$18))</f>
      </c>
    </row>
    <row r="31" spans="2:5" ht="19.5" customHeight="1" thickBot="1">
      <c r="B31" s="25" t="s">
        <v>36</v>
      </c>
      <c r="C31" s="29"/>
      <c r="D31" s="20">
        <f t="shared" si="1"/>
      </c>
      <c r="E31" s="14">
        <f>IF(D31="","",('係数'!$D$6*(1-D31/C$6)^3+'係数'!$F$6*(1-D31/C$6)^2+'係数'!$H$6*(1-D31/C$6))*C$5*(1/'係数'!N$18))</f>
      </c>
    </row>
    <row r="32" spans="3:5" ht="13.5">
      <c r="C32" s="3"/>
      <c r="D32" s="3"/>
      <c r="E32" s="3"/>
    </row>
    <row r="33" spans="3:5" ht="13.5">
      <c r="C33" s="2" t="s">
        <v>41</v>
      </c>
      <c r="E33" s="2"/>
    </row>
    <row r="34" spans="3:7" ht="38.25" customHeight="1">
      <c r="C34" s="35" t="s">
        <v>55</v>
      </c>
      <c r="D34" s="35"/>
      <c r="E34" s="35"/>
      <c r="F34" s="9"/>
      <c r="G34" s="6"/>
    </row>
  </sheetData>
  <sheetProtection/>
  <mergeCells count="3">
    <mergeCell ref="B9:B10"/>
    <mergeCell ref="B2:E2"/>
    <mergeCell ref="C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</dc:creator>
  <cp:keywords/>
  <dc:description/>
  <cp:lastModifiedBy>大橋</cp:lastModifiedBy>
  <cp:lastPrinted>2014-02-21T01:13:28Z</cp:lastPrinted>
  <dcterms:created xsi:type="dcterms:W3CDTF">2014-02-17T23:25:36Z</dcterms:created>
  <dcterms:modified xsi:type="dcterms:W3CDTF">2014-03-24T00:45:17Z</dcterms:modified>
  <cp:category/>
  <cp:version/>
  <cp:contentType/>
  <cp:contentStatus/>
</cp:coreProperties>
</file>